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KJRS\PA\PwC Archive Temp\"/>
    </mc:Choice>
  </mc:AlternateContent>
  <xr:revisionPtr revIDLastSave="0" documentId="13_ncr:1_{A8E78705-801F-4A20-AAC7-6DC046C42FF6}" xr6:coauthVersionLast="46" xr6:coauthVersionMax="46" xr10:uidLastSave="{00000000-0000-0000-0000-000000000000}"/>
  <bookViews>
    <workbookView xWindow="-120" yWindow="-120" windowWidth="29040" windowHeight="15840" tabRatio="722" xr2:uid="{00000000-000D-0000-FFFF-FFFF00000000}"/>
  </bookViews>
  <sheets>
    <sheet name="Anlægsarbejder 2021" sheetId="36" r:id="rId1"/>
    <sheet name="Resultatdisponering" sheetId="37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peter">'[1]PBS-LØN-12.'!$A$1:$H$47</definedName>
    <definedName name="søren">'[1]PBS-LØN-12.'!$A$1:$H$47</definedName>
    <definedName name="Udskriftsområde_MI">#REF!</definedName>
    <definedName name="Udskriftsomraade_MI">#REF!</definedName>
  </definedNames>
  <calcPr calcId="152511"/>
</workbook>
</file>

<file path=xl/calcChain.xml><?xml version="1.0" encoding="utf-8"?>
<calcChain xmlns="http://schemas.openxmlformats.org/spreadsheetml/2006/main">
  <c r="K16" i="36" l="1"/>
  <c r="N16" i="36" s="1"/>
  <c r="K17" i="36"/>
  <c r="N17" i="36" s="1"/>
  <c r="K18" i="36"/>
  <c r="K19" i="36"/>
  <c r="N19" i="36" s="1"/>
  <c r="K20" i="36"/>
  <c r="N20" i="36"/>
  <c r="K21" i="36"/>
  <c r="N21" i="36" s="1"/>
  <c r="K22" i="36"/>
  <c r="N22" i="36" s="1"/>
  <c r="K23" i="36"/>
  <c r="N23" i="36" s="1"/>
  <c r="K24" i="36"/>
  <c r="N24" i="36" s="1"/>
  <c r="K25" i="36"/>
  <c r="N25" i="36" s="1"/>
  <c r="K26" i="36"/>
  <c r="N26" i="36" s="1"/>
  <c r="K27" i="36"/>
  <c r="N27" i="36" s="1"/>
  <c r="K28" i="36"/>
  <c r="N28" i="36" s="1"/>
  <c r="K29" i="36"/>
  <c r="N29" i="36" s="1"/>
  <c r="K30" i="36"/>
  <c r="N30" i="36" s="1"/>
  <c r="K31" i="36"/>
  <c r="N31" i="36" s="1"/>
  <c r="K32" i="36"/>
  <c r="N32" i="36"/>
  <c r="K33" i="36"/>
  <c r="N33" i="36" s="1"/>
  <c r="K34" i="36"/>
  <c r="N34" i="36" s="1"/>
  <c r="K35" i="36"/>
  <c r="N35" i="36" s="1"/>
  <c r="K36" i="36"/>
  <c r="N36" i="36"/>
  <c r="K37" i="36"/>
  <c r="N37" i="36" s="1"/>
  <c r="K38" i="36"/>
  <c r="N38" i="36" s="1"/>
  <c r="K39" i="36"/>
  <c r="N39" i="36" s="1"/>
  <c r="K40" i="36"/>
  <c r="N40" i="36" s="1"/>
  <c r="K41" i="36"/>
  <c r="N41" i="36" s="1"/>
  <c r="K42" i="36"/>
  <c r="N42" i="36" s="1"/>
  <c r="C44" i="36"/>
  <c r="B5" i="37" s="1"/>
  <c r="B41" i="37" s="1"/>
  <c r="D44" i="36"/>
  <c r="B7" i="37" s="1"/>
  <c r="E44" i="36"/>
  <c r="B9" i="37" s="1"/>
  <c r="B47" i="37" s="1"/>
  <c r="B49" i="37" s="1"/>
  <c r="F44" i="36"/>
  <c r="B11" i="37" s="1"/>
  <c r="B54" i="37" s="1"/>
  <c r="G44" i="36"/>
  <c r="B13" i="37" s="1"/>
  <c r="H44" i="36"/>
  <c r="B15" i="37" s="1"/>
  <c r="I44" i="36"/>
  <c r="B17" i="37" s="1"/>
  <c r="J44" i="36"/>
  <c r="B19" i="37" s="1"/>
  <c r="L44" i="36"/>
  <c r="B23" i="37" s="1"/>
  <c r="M44" i="36"/>
  <c r="B25" i="37" s="1"/>
  <c r="K44" i="36" l="1"/>
  <c r="B21" i="37" s="1"/>
  <c r="N18" i="36"/>
  <c r="N44" i="36" s="1"/>
  <c r="B28" i="37" s="1"/>
  <c r="B40" i="37" s="1"/>
  <c r="B42" i="37" s="1"/>
</calcChain>
</file>

<file path=xl/sharedStrings.xml><?xml version="1.0" encoding="utf-8"?>
<sst xmlns="http://schemas.openxmlformats.org/spreadsheetml/2006/main" count="122" uniqueCount="104">
  <si>
    <t>Regnskab</t>
  </si>
  <si>
    <t>Anlægsmidler</t>
  </si>
  <si>
    <t>Midler til</t>
  </si>
  <si>
    <t>Afsluttede</t>
  </si>
  <si>
    <t>Projekt</t>
  </si>
  <si>
    <t xml:space="preserve">ifølge </t>
  </si>
  <si>
    <t>rådighed</t>
  </si>
  <si>
    <t>(forbrug)</t>
  </si>
  <si>
    <t>overskud (+)</t>
  </si>
  <si>
    <t>(+ eller -)</t>
  </si>
  <si>
    <t>underskud (-)</t>
  </si>
  <si>
    <t>(+eller -)</t>
  </si>
  <si>
    <t>Bevillinger i alt (netto)</t>
  </si>
  <si>
    <t>lån</t>
  </si>
  <si>
    <t>Tillægs-</t>
  </si>
  <si>
    <t>bevillinger</t>
  </si>
  <si>
    <t>Godkendt</t>
  </si>
  <si>
    <t>overførsel</t>
  </si>
  <si>
    <t>(+/-)</t>
  </si>
  <si>
    <t>konvertering</t>
  </si>
  <si>
    <t xml:space="preserve">Godkendt </t>
  </si>
  <si>
    <t>anlæg</t>
  </si>
  <si>
    <t>anlægsarb.</t>
  </si>
  <si>
    <t>Eksterne</t>
  </si>
  <si>
    <t>tilskud</t>
  </si>
  <si>
    <t>projekt</t>
  </si>
  <si>
    <t>Alle aktuelle anlægsaktiviteter føres i skemaet</t>
  </si>
  <si>
    <t>betalte</t>
  </si>
  <si>
    <t>afdrag</t>
  </si>
  <si>
    <r>
      <t>minus</t>
    </r>
    <r>
      <rPr>
        <sz val="8"/>
        <rFont val="Arial"/>
        <family val="2"/>
      </rPr>
      <t xml:space="preserve"> = </t>
    </r>
  </si>
  <si>
    <t>Videreførte</t>
  </si>
  <si>
    <t>anlægsmidler</t>
  </si>
  <si>
    <t xml:space="preserve">anlægsmidler </t>
  </si>
  <si>
    <t>Gennemførte opsparinger og hævede opsparinger</t>
  </si>
  <si>
    <t>Hjemtagne lån og afdrag på lån</t>
  </si>
  <si>
    <t>opsparinger</t>
  </si>
  <si>
    <t>gennemførte</t>
  </si>
  <si>
    <r>
      <t>minus</t>
    </r>
    <r>
      <rPr>
        <sz val="8"/>
        <rFont val="Arial"/>
        <family val="2"/>
      </rPr>
      <t xml:space="preserve"> =</t>
    </r>
  </si>
  <si>
    <r>
      <t>plus</t>
    </r>
    <r>
      <rPr>
        <sz val="8"/>
        <rFont val="Arial"/>
        <family val="2"/>
      </rPr>
      <t xml:space="preserve"> =</t>
    </r>
  </si>
  <si>
    <t>hævede</t>
  </si>
  <si>
    <t>hjemtagne</t>
  </si>
  <si>
    <t>anlægsaktiv.</t>
  </si>
  <si>
    <t>mellem</t>
  </si>
  <si>
    <t>fra/til drift</t>
  </si>
  <si>
    <t>PS: Skriv ikke i gule felter - der ligger formler</t>
  </si>
  <si>
    <t>Note 1</t>
  </si>
  <si>
    <t>Note 2</t>
  </si>
  <si>
    <t>Note 3</t>
  </si>
  <si>
    <t>Note 4</t>
  </si>
  <si>
    <t>Note 5</t>
  </si>
  <si>
    <t>Note 6</t>
  </si>
  <si>
    <t>Note 7</t>
  </si>
  <si>
    <t>Note 8</t>
  </si>
  <si>
    <t>Note 9</t>
  </si>
  <si>
    <t>Note 10</t>
  </si>
  <si>
    <t>Note 11</t>
  </si>
  <si>
    <t>Forbrug = betalte regninger på anlægsarbejder - som er ført på Formål 8</t>
  </si>
  <si>
    <t>Anlægsskemaets noter skal anvendes således:</t>
  </si>
  <si>
    <t>Note 12</t>
  </si>
  <si>
    <t>Årets bevægelser på gæld</t>
  </si>
  <si>
    <t>Årets tillægsbevillinger til anlæg - vil svare til indtægt ført på Fomål 93</t>
  </si>
  <si>
    <t>Årets bevillinger til anlægsaktiviteter - vil svare til indtægt ført på formål 92</t>
  </si>
  <si>
    <t>PU-Godkendte overførsler mellem drift og anlæg - indgår i beregning af frie midler</t>
  </si>
  <si>
    <t>PU-godkendte overførsler mellem anlægsaktiviteter - saldo skal være = 0</t>
  </si>
  <si>
    <t>Midler i alt til rådighed for anlægsaktiviteter i året</t>
  </si>
  <si>
    <t xml:space="preserve">Opgjort overskud/underskud på afsluttede anlægsarbejder i året </t>
  </si>
  <si>
    <t>Kontroltal - Skal være identisk med primosaldo på artskonto 721120</t>
  </si>
  <si>
    <t>Saldo på artskonto 721120 - efter resultatdisponering</t>
  </si>
  <si>
    <t>Resultatdisponering</t>
  </si>
  <si>
    <t>En række af resultatdisponeringens konti dannes automatisk - men kan kontrolleres således:</t>
  </si>
  <si>
    <t>721110</t>
  </si>
  <si>
    <t>Årets automatiske disponering kontrolleres</t>
  </si>
  <si>
    <t>Note 3 - Bevægelser på opsparingskonti</t>
  </si>
  <si>
    <t>721150</t>
  </si>
  <si>
    <t>Note 4 - Bevægelser på gæld - automatisk disponering kontrolleres</t>
  </si>
  <si>
    <t>Udgifter i alt bogført på formål 8 i året - afstemmes</t>
  </si>
  <si>
    <t>Videreførte anlægsmidler</t>
  </si>
  <si>
    <t>Opsparingskonti</t>
  </si>
  <si>
    <t>Langfristet gæld</t>
  </si>
  <si>
    <t>Eksterne tilskud fra fonde m.v. (udgår hvis der blot er modposteret på Formål 8)</t>
  </si>
  <si>
    <t>(normalt kun "tilfældigt" opståede overskud/underskud - ellers PU-godkendelse)</t>
  </si>
  <si>
    <t>Tal til resultatdisponering opgøres på næste fane</t>
  </si>
  <si>
    <t>Frie midler</t>
  </si>
  <si>
    <t>741110</t>
  </si>
  <si>
    <t xml:space="preserve">Ved bogføring af resultatdisponeringen vil restbeløbet på </t>
  </si>
  <si>
    <t>årsafslutningskontoen blive disponeret til frie milder.</t>
  </si>
  <si>
    <t>Årets bevægelser på opsparingskonti - excl. renter (fortegn skiftes) - se nedenfor</t>
  </si>
  <si>
    <t>Note 12 - Ultimosaldo - videreførte anlægsmidler</t>
  </si>
  <si>
    <t>Note 1 - Primosaldo - videreførte anlægsmidler</t>
  </si>
  <si>
    <t>Årets disponering indtastes (med eventuelt fortegn)</t>
  </si>
  <si>
    <t>Saldo på Formål 90 Renter, m.v. til opsparing indtastes (med fortegn)</t>
  </si>
  <si>
    <t>Afdrag stiftslån</t>
  </si>
  <si>
    <t>Anlægsarbejde 1</t>
  </si>
  <si>
    <t>Anlægsarbejde 2</t>
  </si>
  <si>
    <t>Kirke</t>
  </si>
  <si>
    <t xml:space="preserve"> </t>
  </si>
  <si>
    <t>Opsparing til anlæg 1</t>
  </si>
  <si>
    <t>Opsparing til anlæg 2</t>
  </si>
  <si>
    <t>Styring anlægsaktiviteter 2021</t>
  </si>
  <si>
    <t>budget 2021</t>
  </si>
  <si>
    <t>til 2022</t>
  </si>
  <si>
    <t>for 2021</t>
  </si>
  <si>
    <t>i 2021</t>
  </si>
  <si>
    <t>fra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</si>
</sst>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1" x14ac:knownFonts="1">
    <font>
      <sz val="10"/>
      <name val="Arial"/>
    </font>
    <font>
      <sz val="10"/>
      <name val="Helv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4">
    <xf numFmtId="0" fontId="0" fillId="0" borderId="0" xfId="0"/>
    <xf numFmtId="3" fontId="2" fillId="0" borderId="0" xfId="1" applyNumberFormat="1" applyFont="1"/>
    <xf numFmtId="3" fontId="3" fillId="0" borderId="0" xfId="1" applyNumberFormat="1" applyFont="1"/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3" fontId="3" fillId="0" borderId="2" xfId="1" applyNumberFormat="1" applyFont="1" applyBorder="1" applyAlignment="1">
      <alignment horizontal="center"/>
    </xf>
    <xf numFmtId="3" fontId="3" fillId="0" borderId="4" xfId="1" applyNumberFormat="1" applyFont="1" applyBorder="1"/>
    <xf numFmtId="3" fontId="3" fillId="0" borderId="5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3" fontId="3" fillId="0" borderId="6" xfId="1" applyNumberFormat="1" applyFont="1" applyBorder="1"/>
    <xf numFmtId="3" fontId="3" fillId="0" borderId="7" xfId="1" applyNumberFormat="1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3" fontId="3" fillId="0" borderId="9" xfId="1" applyNumberFormat="1" applyFont="1" applyBorder="1"/>
    <xf numFmtId="3" fontId="3" fillId="0" borderId="10" xfId="1" applyNumberFormat="1" applyFont="1" applyBorder="1"/>
    <xf numFmtId="3" fontId="3" fillId="0" borderId="11" xfId="1" applyNumberFormat="1" applyFont="1" applyBorder="1"/>
    <xf numFmtId="3" fontId="3" fillId="0" borderId="12" xfId="1" applyNumberFormat="1" applyFont="1" applyBorder="1"/>
    <xf numFmtId="3" fontId="3" fillId="0" borderId="13" xfId="1" applyNumberFormat="1" applyFont="1" applyBorder="1"/>
    <xf numFmtId="3" fontId="3" fillId="0" borderId="14" xfId="1" applyNumberFormat="1" applyFont="1" applyBorder="1"/>
    <xf numFmtId="3" fontId="3" fillId="0" borderId="7" xfId="1" applyNumberFormat="1" applyFont="1" applyBorder="1"/>
    <xf numFmtId="3" fontId="4" fillId="0" borderId="0" xfId="1" applyNumberFormat="1" applyFont="1"/>
    <xf numFmtId="3" fontId="5" fillId="0" borderId="0" xfId="1" applyNumberFormat="1" applyFont="1"/>
    <xf numFmtId="3" fontId="3" fillId="0" borderId="5" xfId="1" applyNumberFormat="1" applyFont="1" applyBorder="1"/>
    <xf numFmtId="3" fontId="3" fillId="0" borderId="0" xfId="1" applyNumberFormat="1" applyFont="1" applyBorder="1"/>
    <xf numFmtId="3" fontId="3" fillId="0" borderId="15" xfId="1" applyNumberFormat="1" applyFont="1" applyBorder="1" applyAlignment="1">
      <alignment horizontal="center"/>
    </xf>
    <xf numFmtId="3" fontId="5" fillId="0" borderId="5" xfId="1" applyNumberFormat="1" applyFont="1" applyBorder="1" applyAlignment="1">
      <alignment horizontal="center"/>
    </xf>
    <xf numFmtId="3" fontId="3" fillId="0" borderId="16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5" fillId="0" borderId="4" xfId="1" applyNumberFormat="1" applyFont="1" applyBorder="1" applyAlignment="1">
      <alignment horizontal="center"/>
    </xf>
    <xf numFmtId="3" fontId="3" fillId="0" borderId="17" xfId="1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3" fontId="3" fillId="0" borderId="18" xfId="1" applyNumberFormat="1" applyFont="1" applyBorder="1"/>
    <xf numFmtId="3" fontId="3" fillId="0" borderId="16" xfId="1" applyNumberFormat="1" applyFont="1" applyBorder="1"/>
    <xf numFmtId="3" fontId="3" fillId="0" borderId="19" xfId="1" applyNumberFormat="1" applyFont="1" applyBorder="1" applyAlignment="1">
      <alignment horizontal="center"/>
    </xf>
    <xf numFmtId="3" fontId="3" fillId="2" borderId="9" xfId="1" applyNumberFormat="1" applyFont="1" applyFill="1" applyBorder="1"/>
    <xf numFmtId="3" fontId="3" fillId="2" borderId="10" xfId="1" applyNumberFormat="1" applyFont="1" applyFill="1" applyBorder="1"/>
    <xf numFmtId="3" fontId="3" fillId="2" borderId="11" xfId="1" applyNumberFormat="1" applyFont="1" applyFill="1" applyBorder="1"/>
    <xf numFmtId="3" fontId="6" fillId="0" borderId="0" xfId="1" applyNumberFormat="1" applyFont="1"/>
    <xf numFmtId="3" fontId="2" fillId="0" borderId="0" xfId="1" applyNumberFormat="1" applyFont="1" applyAlignment="1">
      <alignment horizontal="center"/>
    </xf>
    <xf numFmtId="3" fontId="0" fillId="0" borderId="0" xfId="0" applyNumberFormat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3" fontId="0" fillId="0" borderId="20" xfId="0" applyNumberFormat="1" applyBorder="1"/>
    <xf numFmtId="49" fontId="8" fillId="0" borderId="20" xfId="0" applyNumberFormat="1" applyFont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" fontId="0" fillId="2" borderId="0" xfId="0" applyNumberFormat="1" applyFill="1"/>
    <xf numFmtId="3" fontId="0" fillId="2" borderId="20" xfId="0" applyNumberFormat="1" applyFill="1" applyBorder="1"/>
    <xf numFmtId="3" fontId="10" fillId="0" borderId="0" xfId="1" applyNumberFormat="1" applyFont="1"/>
    <xf numFmtId="3" fontId="10" fillId="0" borderId="0" xfId="0" applyNumberFormat="1" applyFont="1"/>
    <xf numFmtId="3" fontId="3" fillId="3" borderId="20" xfId="1" applyNumberFormat="1" applyFont="1" applyFill="1" applyBorder="1"/>
  </cellXfs>
  <cellStyles count="2">
    <cellStyle name="Normal" xfId="0" builtinId="0"/>
    <cellStyle name="Normal_KM-Nye blanket-ovf anlæg+tillægs+disp overskud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/LOKALE~1/Temp/2001-01%20PBS-L&#216;N%2012.%20k&#248;rs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-LØN-12."/>
      <sheetName val="OVF-LIST 12."/>
      <sheetName val="PBS-LØN-13."/>
      <sheetName val="OVF-LIST 13. "/>
      <sheetName val="PBS-LØN-14."/>
    </sheetNames>
    <sheetDataSet>
      <sheetData sheetId="0">
        <row r="2">
          <cell r="D2" t="str">
            <v xml:space="preserve"> </v>
          </cell>
          <cell r="H2" t="str">
            <v>FLØS - 12. Kørsel</v>
          </cell>
        </row>
        <row r="3">
          <cell r="C3" t="str">
            <v>OverførselsService</v>
          </cell>
        </row>
        <row r="5">
          <cell r="G5" t="str">
            <v>OVERFØRSELSLISTE</v>
          </cell>
        </row>
        <row r="6">
          <cell r="G6" t="str">
            <v>KØRSELSDATO   21.12.01</v>
          </cell>
        </row>
        <row r="7">
          <cell r="G7" t="str">
            <v>KØRSELSNR.</v>
          </cell>
        </row>
        <row r="8">
          <cell r="G8" t="str">
            <v>SIDE</v>
          </cell>
        </row>
        <row r="9">
          <cell r="G9" t="str">
            <v>SENR.</v>
          </cell>
        </row>
        <row r="11">
          <cell r="D11" t="str">
            <v>O V E R F Ø R S E L S K V I T T E R I N G</v>
          </cell>
        </row>
        <row r="14">
          <cell r="C14" t="str">
            <v>MODTAGET TIL OVERFØRSEL</v>
          </cell>
          <cell r="E14" t="str">
            <v>OVF.</v>
          </cell>
          <cell r="F14" t="str">
            <v>GENM</v>
          </cell>
          <cell r="G14" t="str">
            <v>-- HERAF ER OVERFØRT --</v>
          </cell>
        </row>
        <row r="15">
          <cell r="C15" t="str">
            <v>ANTAL</v>
          </cell>
          <cell r="D15" t="str">
            <v>BELØB</v>
          </cell>
          <cell r="E15" t="str">
            <v>TYPE</v>
          </cell>
          <cell r="F15" t="str">
            <v>LØB</v>
          </cell>
          <cell r="G15" t="str">
            <v>ANTAL</v>
          </cell>
          <cell r="H15" t="str">
            <v>BELØB</v>
          </cell>
        </row>
        <row r="16">
          <cell r="C16">
            <v>36</v>
          </cell>
          <cell r="E16">
            <v>10</v>
          </cell>
          <cell r="F16" t="str">
            <v>A-0S</v>
          </cell>
          <cell r="G16">
            <v>36</v>
          </cell>
          <cell r="H16">
            <v>235300.91</v>
          </cell>
        </row>
        <row r="17">
          <cell r="C17">
            <v>1</v>
          </cell>
          <cell r="E17">
            <v>61</v>
          </cell>
          <cell r="F17" t="str">
            <v>A-0S</v>
          </cell>
          <cell r="G17">
            <v>1</v>
          </cell>
          <cell r="H17">
            <v>391.75</v>
          </cell>
        </row>
        <row r="18">
          <cell r="C18">
            <v>1</v>
          </cell>
          <cell r="E18">
            <v>62</v>
          </cell>
          <cell r="F18" t="str">
            <v>A-0S</v>
          </cell>
          <cell r="G18">
            <v>1</v>
          </cell>
          <cell r="H18">
            <v>254.72</v>
          </cell>
        </row>
        <row r="19">
          <cell r="C19">
            <v>1</v>
          </cell>
          <cell r="E19">
            <v>65</v>
          </cell>
          <cell r="F19" t="str">
            <v>A-0S</v>
          </cell>
          <cell r="G19">
            <v>1</v>
          </cell>
          <cell r="H19">
            <v>1924.2</v>
          </cell>
        </row>
        <row r="20">
          <cell r="C20">
            <v>2</v>
          </cell>
          <cell r="E20">
            <v>65</v>
          </cell>
          <cell r="F20" t="str">
            <v>A-0S</v>
          </cell>
          <cell r="G20">
            <v>2</v>
          </cell>
          <cell r="H20">
            <v>534.17999999999995</v>
          </cell>
        </row>
        <row r="21">
          <cell r="C21">
            <v>1</v>
          </cell>
          <cell r="E21">
            <v>90</v>
          </cell>
          <cell r="F21" t="str">
            <v>A-0S</v>
          </cell>
          <cell r="G21">
            <v>1</v>
          </cell>
          <cell r="H21">
            <v>500</v>
          </cell>
        </row>
        <row r="22">
          <cell r="C22">
            <v>1</v>
          </cell>
          <cell r="E22">
            <v>90</v>
          </cell>
          <cell r="F22" t="str">
            <v>A-0S</v>
          </cell>
          <cell r="G22">
            <v>1</v>
          </cell>
          <cell r="H22">
            <v>157.86000000000001</v>
          </cell>
        </row>
        <row r="23">
          <cell r="C23">
            <v>10</v>
          </cell>
          <cell r="E23">
            <v>63</v>
          </cell>
          <cell r="F23" t="str">
            <v>A-0S</v>
          </cell>
          <cell r="G23">
            <v>10</v>
          </cell>
          <cell r="H23">
            <v>19938.88</v>
          </cell>
        </row>
        <row r="24">
          <cell r="C24">
            <v>1</v>
          </cell>
          <cell r="E24">
            <v>63</v>
          </cell>
          <cell r="F24" t="str">
            <v>A-0S</v>
          </cell>
          <cell r="G24">
            <v>1</v>
          </cell>
          <cell r="H24">
            <v>132.44</v>
          </cell>
        </row>
        <row r="25">
          <cell r="C25">
            <v>1</v>
          </cell>
          <cell r="E25">
            <v>80</v>
          </cell>
          <cell r="F25" t="str">
            <v>A-0S</v>
          </cell>
          <cell r="G25">
            <v>1</v>
          </cell>
          <cell r="H25">
            <v>2000</v>
          </cell>
        </row>
        <row r="26">
          <cell r="C26" t="str">
            <v>-----------------------------------------------------------------------------------------------------------------------------</v>
          </cell>
        </row>
        <row r="27">
          <cell r="C27" t="str">
            <v>OVERFØRT.................................................................</v>
          </cell>
          <cell r="G27">
            <v>55</v>
          </cell>
          <cell r="H27">
            <v>261134.94</v>
          </cell>
        </row>
        <row r="28">
          <cell r="C28" t="str">
            <v>AFVIST......................................................................</v>
          </cell>
          <cell r="G28">
            <v>0</v>
          </cell>
          <cell r="H28">
            <v>0</v>
          </cell>
        </row>
        <row r="29">
          <cell r="G29" t="str">
            <v>--------------------------------------------</v>
          </cell>
        </row>
        <row r="30">
          <cell r="C30" t="str">
            <v>MODTAGET TIL OVERFØRSEL I ALT..............................</v>
          </cell>
          <cell r="G30">
            <v>55</v>
          </cell>
          <cell r="H30">
            <v>261134.94</v>
          </cell>
        </row>
        <row r="33">
          <cell r="C33" t="str">
            <v>OVENSTÅENDE UMARKEDREDE BELØB ER DEBITERET DERES KONTO IFØLGE</v>
          </cell>
        </row>
        <row r="34">
          <cell r="C34" t="str">
            <v>NEDENSTÅENDE DISPOSITIONSFORHOLD. BETALINGERNE ER VIDERGIVET TIL</v>
          </cell>
        </row>
        <row r="35">
          <cell r="C35" t="str">
            <v>DERES PENGEINSTITUT TIL BELØBSKONTROL PÅ KONTO XXXX / XXXXXXXXXX.</v>
          </cell>
        </row>
        <row r="37">
          <cell r="C37" t="str">
            <v>DISP</v>
          </cell>
          <cell r="D37" t="str">
            <v>MAXIMUM</v>
          </cell>
        </row>
        <row r="38">
          <cell r="C38" t="str">
            <v>FORH</v>
          </cell>
          <cell r="D38" t="str">
            <v>BELØB</v>
          </cell>
        </row>
        <row r="39">
          <cell r="C39" t="str">
            <v>2</v>
          </cell>
          <cell r="D39">
            <v>500000</v>
          </cell>
        </row>
        <row r="43">
          <cell r="C43" t="str">
            <v>OBS:</v>
          </cell>
        </row>
        <row r="45">
          <cell r="D45" t="str">
            <v>Pension af rådighedstillæg pr. 30/11 2001.</v>
          </cell>
        </row>
        <row r="46">
          <cell r="D46" t="str">
            <v>- blev ikke afregnet 30/11 2001 for følgende:</v>
          </cell>
        </row>
        <row r="47">
          <cell r="E47" t="str">
            <v>Organister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48"/>
  <sheetViews>
    <sheetView tabSelected="1" workbookViewId="0">
      <selection activeCell="D20" sqref="D20"/>
    </sheetView>
  </sheetViews>
  <sheetFormatPr defaultColWidth="9.140625" defaultRowHeight="11.25" x14ac:dyDescent="0.2"/>
  <cols>
    <col min="1" max="1" width="2.140625" style="2" customWidth="1"/>
    <col min="2" max="2" width="23.140625" style="2" customWidth="1"/>
    <col min="3" max="14" width="9.7109375" style="2" customWidth="1"/>
    <col min="15" max="16384" width="9.140625" style="2"/>
  </cols>
  <sheetData>
    <row r="1" spans="2:14" ht="15" x14ac:dyDescent="0.25">
      <c r="B1" s="21" t="s">
        <v>98</v>
      </c>
      <c r="L1" s="1"/>
    </row>
    <row r="2" spans="2:14" ht="12.75" customHeight="1" x14ac:dyDescent="0.2">
      <c r="B2" s="1" t="s">
        <v>95</v>
      </c>
    </row>
    <row r="3" spans="2:14" ht="15.75" customHeight="1" x14ac:dyDescent="0.2">
      <c r="B3" s="1" t="s">
        <v>26</v>
      </c>
      <c r="I3" s="51" t="s">
        <v>94</v>
      </c>
      <c r="J3" s="53"/>
      <c r="K3" s="53"/>
      <c r="L3" s="53"/>
    </row>
    <row r="4" spans="2:14" x14ac:dyDescent="0.2">
      <c r="B4" s="2" t="s">
        <v>33</v>
      </c>
    </row>
    <row r="5" spans="2:14" x14ac:dyDescent="0.2">
      <c r="B5" s="2" t="s">
        <v>34</v>
      </c>
    </row>
    <row r="6" spans="2:14" x14ac:dyDescent="0.2">
      <c r="B6" s="2" t="s">
        <v>56</v>
      </c>
      <c r="I6" s="38" t="s">
        <v>44</v>
      </c>
    </row>
    <row r="7" spans="2:14" ht="12" thickBot="1" x14ac:dyDescent="0.25"/>
    <row r="8" spans="2:14" ht="6.95" customHeight="1" x14ac:dyDescent="0.2">
      <c r="B8" s="3"/>
      <c r="C8" s="4"/>
      <c r="D8" s="5"/>
      <c r="E8" s="28"/>
      <c r="F8" s="6"/>
      <c r="G8" s="32"/>
      <c r="H8" s="5"/>
      <c r="I8" s="4"/>
      <c r="J8" s="4"/>
      <c r="K8" s="4"/>
      <c r="L8" s="5"/>
      <c r="M8" s="6"/>
      <c r="N8" s="4"/>
    </row>
    <row r="9" spans="2:14" ht="11.25" customHeight="1" x14ac:dyDescent="0.2">
      <c r="B9" s="7"/>
      <c r="C9" s="23"/>
      <c r="D9" s="24"/>
      <c r="E9" s="29" t="s">
        <v>38</v>
      </c>
      <c r="F9" s="26" t="s">
        <v>38</v>
      </c>
      <c r="G9" s="33"/>
      <c r="H9" s="24"/>
      <c r="I9" s="23"/>
      <c r="J9" s="23"/>
      <c r="K9" s="23"/>
      <c r="L9" s="24"/>
      <c r="M9" s="8"/>
      <c r="N9" s="23"/>
    </row>
    <row r="10" spans="2:14" x14ac:dyDescent="0.2">
      <c r="B10" s="7"/>
      <c r="C10" s="8" t="s">
        <v>30</v>
      </c>
      <c r="D10" s="9" t="s">
        <v>1</v>
      </c>
      <c r="E10" s="10" t="s">
        <v>39</v>
      </c>
      <c r="F10" s="8" t="s">
        <v>40</v>
      </c>
      <c r="G10" s="27" t="s">
        <v>14</v>
      </c>
      <c r="H10" s="9" t="s">
        <v>16</v>
      </c>
      <c r="I10" s="8" t="s">
        <v>20</v>
      </c>
      <c r="J10" s="8" t="s">
        <v>23</v>
      </c>
      <c r="K10" s="8" t="s">
        <v>2</v>
      </c>
      <c r="L10" s="9" t="s">
        <v>0</v>
      </c>
      <c r="M10" s="8" t="s">
        <v>3</v>
      </c>
      <c r="N10" s="8" t="s">
        <v>30</v>
      </c>
    </row>
    <row r="11" spans="2:14" x14ac:dyDescent="0.2">
      <c r="B11" s="10" t="s">
        <v>4</v>
      </c>
      <c r="C11" s="8" t="s">
        <v>31</v>
      </c>
      <c r="D11" s="9" t="s">
        <v>5</v>
      </c>
      <c r="E11" s="30" t="s">
        <v>35</v>
      </c>
      <c r="F11" s="25" t="s">
        <v>13</v>
      </c>
      <c r="G11" s="27" t="s">
        <v>15</v>
      </c>
      <c r="H11" s="9" t="s">
        <v>17</v>
      </c>
      <c r="I11" s="8" t="s">
        <v>19</v>
      </c>
      <c r="J11" s="8" t="s">
        <v>24</v>
      </c>
      <c r="K11" s="8" t="s">
        <v>6</v>
      </c>
      <c r="L11" s="9" t="s">
        <v>101</v>
      </c>
      <c r="M11" s="8" t="s">
        <v>22</v>
      </c>
      <c r="N11" s="8" t="s">
        <v>32</v>
      </c>
    </row>
    <row r="12" spans="2:14" x14ac:dyDescent="0.2">
      <c r="B12" s="7"/>
      <c r="C12" s="8" t="s">
        <v>103</v>
      </c>
      <c r="D12" s="9" t="s">
        <v>99</v>
      </c>
      <c r="E12" s="29" t="s">
        <v>37</v>
      </c>
      <c r="F12" s="26" t="s">
        <v>29</v>
      </c>
      <c r="G12" s="27" t="s">
        <v>21</v>
      </c>
      <c r="H12" s="9" t="s">
        <v>43</v>
      </c>
      <c r="I12" s="8" t="s">
        <v>42</v>
      </c>
      <c r="J12" s="8" t="s">
        <v>25</v>
      </c>
      <c r="K12" s="8" t="s">
        <v>102</v>
      </c>
      <c r="L12" s="9" t="s">
        <v>7</v>
      </c>
      <c r="M12" s="8" t="s">
        <v>8</v>
      </c>
      <c r="N12" s="8" t="s">
        <v>100</v>
      </c>
    </row>
    <row r="13" spans="2:14" x14ac:dyDescent="0.2">
      <c r="B13" s="7"/>
      <c r="C13" s="8" t="s">
        <v>9</v>
      </c>
      <c r="D13" s="9"/>
      <c r="E13" s="10" t="s">
        <v>36</v>
      </c>
      <c r="F13" s="8" t="s">
        <v>27</v>
      </c>
      <c r="G13" s="27"/>
      <c r="H13" s="9" t="s">
        <v>18</v>
      </c>
      <c r="I13" s="8" t="s">
        <v>41</v>
      </c>
      <c r="J13" s="8"/>
      <c r="K13" s="8"/>
      <c r="L13" s="9"/>
      <c r="M13" s="8" t="s">
        <v>10</v>
      </c>
      <c r="N13" s="8" t="s">
        <v>11</v>
      </c>
    </row>
    <row r="14" spans="2:14" x14ac:dyDescent="0.2">
      <c r="B14" s="7"/>
      <c r="C14" s="8"/>
      <c r="D14" s="9"/>
      <c r="E14" s="10" t="s">
        <v>35</v>
      </c>
      <c r="F14" s="8" t="s">
        <v>28</v>
      </c>
      <c r="G14" s="27"/>
      <c r="H14" s="9"/>
      <c r="I14" s="8" t="s">
        <v>18</v>
      </c>
      <c r="J14" s="8"/>
      <c r="K14" s="8"/>
      <c r="L14" s="9"/>
      <c r="M14" s="8"/>
      <c r="N14" s="8"/>
    </row>
    <row r="15" spans="2:14" ht="6.95" customHeight="1" thickBot="1" x14ac:dyDescent="0.25">
      <c r="B15" s="11"/>
      <c r="C15" s="12"/>
      <c r="D15" s="13"/>
      <c r="E15" s="31"/>
      <c r="F15" s="12"/>
      <c r="G15" s="34"/>
      <c r="H15" s="13"/>
      <c r="I15" s="12"/>
      <c r="J15" s="12"/>
      <c r="K15" s="12"/>
      <c r="L15" s="13"/>
      <c r="M15" s="12"/>
      <c r="N15" s="12"/>
    </row>
    <row r="16" spans="2:14" x14ac:dyDescent="0.2">
      <c r="B16" s="14" t="s">
        <v>92</v>
      </c>
      <c r="C16" s="14">
        <v>100000</v>
      </c>
      <c r="D16" s="14">
        <v>200000</v>
      </c>
      <c r="E16" s="14"/>
      <c r="F16" s="14"/>
      <c r="G16" s="14"/>
      <c r="H16" s="14"/>
      <c r="I16" s="14">
        <v>-50000</v>
      </c>
      <c r="J16" s="14"/>
      <c r="K16" s="35">
        <f>SUM(C16:J16)</f>
        <v>250000</v>
      </c>
      <c r="L16" s="14">
        <v>225000</v>
      </c>
      <c r="M16" s="14"/>
      <c r="N16" s="36">
        <f t="shared" ref="N16:N42" si="0">K16-L16-M16</f>
        <v>25000</v>
      </c>
    </row>
    <row r="17" spans="2:14" x14ac:dyDescent="0.2">
      <c r="B17" s="14" t="s">
        <v>93</v>
      </c>
      <c r="C17" s="14">
        <v>200000</v>
      </c>
      <c r="D17" s="14">
        <v>400000</v>
      </c>
      <c r="E17" s="14"/>
      <c r="F17" s="14"/>
      <c r="G17" s="14"/>
      <c r="H17" s="14"/>
      <c r="I17" s="14">
        <v>50000</v>
      </c>
      <c r="J17" s="14">
        <v>150000</v>
      </c>
      <c r="K17" s="36">
        <f>SUM(C17:J17)</f>
        <v>800000</v>
      </c>
      <c r="L17" s="14">
        <v>230000</v>
      </c>
      <c r="M17" s="14"/>
      <c r="N17" s="36">
        <f t="shared" si="0"/>
        <v>570000</v>
      </c>
    </row>
    <row r="18" spans="2:14" x14ac:dyDescent="0.2">
      <c r="B18" s="15" t="s">
        <v>93</v>
      </c>
      <c r="C18" s="15">
        <v>0</v>
      </c>
      <c r="D18" s="15">
        <v>200000</v>
      </c>
      <c r="E18" s="15"/>
      <c r="F18" s="15"/>
      <c r="G18" s="15">
        <v>10000</v>
      </c>
      <c r="H18" s="15">
        <v>40000</v>
      </c>
      <c r="I18" s="15"/>
      <c r="J18" s="15"/>
      <c r="K18" s="36">
        <f t="shared" ref="K18:K42" si="1">SUM(C18:J18)</f>
        <v>250000</v>
      </c>
      <c r="L18" s="15">
        <v>260000</v>
      </c>
      <c r="M18" s="15">
        <v>-10000</v>
      </c>
      <c r="N18" s="36">
        <f t="shared" si="0"/>
        <v>0</v>
      </c>
    </row>
    <row r="19" spans="2:14" x14ac:dyDescent="0.2">
      <c r="B19" s="15"/>
      <c r="C19" s="15"/>
      <c r="D19" s="15"/>
      <c r="E19" s="15"/>
      <c r="F19" s="15"/>
      <c r="G19" s="15"/>
      <c r="H19" s="15"/>
      <c r="I19" s="15"/>
      <c r="J19" s="15"/>
      <c r="K19" s="36">
        <f t="shared" si="1"/>
        <v>0</v>
      </c>
      <c r="L19" s="15"/>
      <c r="M19" s="15"/>
      <c r="N19" s="36">
        <f t="shared" si="0"/>
        <v>0</v>
      </c>
    </row>
    <row r="20" spans="2:14" x14ac:dyDescent="0.2">
      <c r="B20" s="15"/>
      <c r="C20" s="15"/>
      <c r="D20" s="15"/>
      <c r="E20" s="15"/>
      <c r="F20" s="15"/>
      <c r="G20" s="15"/>
      <c r="H20" s="15"/>
      <c r="I20" s="15"/>
      <c r="J20" s="15"/>
      <c r="K20" s="36">
        <f t="shared" si="1"/>
        <v>0</v>
      </c>
      <c r="L20" s="15"/>
      <c r="M20" s="15"/>
      <c r="N20" s="36">
        <f t="shared" si="0"/>
        <v>0</v>
      </c>
    </row>
    <row r="21" spans="2:14" x14ac:dyDescent="0.2">
      <c r="B21" s="15"/>
      <c r="C21" s="15"/>
      <c r="D21" s="15"/>
      <c r="E21" s="15"/>
      <c r="F21" s="15"/>
      <c r="G21" s="15"/>
      <c r="H21" s="15"/>
      <c r="I21" s="15"/>
      <c r="J21" s="15"/>
      <c r="K21" s="36">
        <f>SUM(C21:J21)</f>
        <v>0</v>
      </c>
      <c r="L21" s="15"/>
      <c r="M21" s="15"/>
      <c r="N21" s="36">
        <f>K21-L21-M21</f>
        <v>0</v>
      </c>
    </row>
    <row r="22" spans="2:14" x14ac:dyDescent="0.2">
      <c r="B22" s="15" t="s">
        <v>96</v>
      </c>
      <c r="C22" s="15"/>
      <c r="D22" s="15"/>
      <c r="E22" s="15"/>
      <c r="F22" s="15"/>
      <c r="G22" s="15"/>
      <c r="H22" s="15"/>
      <c r="I22" s="15"/>
      <c r="J22" s="15"/>
      <c r="K22" s="36">
        <f>SUM(C22:J22)</f>
        <v>0</v>
      </c>
      <c r="L22" s="15"/>
      <c r="M22" s="15"/>
      <c r="N22" s="36">
        <f>K22-L22-M22</f>
        <v>0</v>
      </c>
    </row>
    <row r="23" spans="2:14" x14ac:dyDescent="0.2">
      <c r="B23" s="15" t="s">
        <v>97</v>
      </c>
      <c r="C23" s="15">
        <v>0</v>
      </c>
      <c r="D23" s="15">
        <v>50000</v>
      </c>
      <c r="E23" s="15">
        <v>-50000</v>
      </c>
      <c r="F23" s="15"/>
      <c r="G23" s="15"/>
      <c r="H23" s="15"/>
      <c r="I23" s="15"/>
      <c r="J23" s="15"/>
      <c r="K23" s="36">
        <f t="shared" si="1"/>
        <v>0</v>
      </c>
      <c r="L23" s="15"/>
      <c r="M23" s="15"/>
      <c r="N23" s="36">
        <f t="shared" si="0"/>
        <v>0</v>
      </c>
    </row>
    <row r="24" spans="2:14" x14ac:dyDescent="0.2">
      <c r="B24" s="15"/>
      <c r="C24" s="15"/>
      <c r="D24" s="15"/>
      <c r="E24" s="15"/>
      <c r="F24" s="15"/>
      <c r="G24" s="15"/>
      <c r="H24" s="15"/>
      <c r="I24" s="15"/>
      <c r="J24" s="15"/>
      <c r="K24" s="36">
        <f t="shared" si="1"/>
        <v>0</v>
      </c>
      <c r="L24" s="15"/>
      <c r="M24" s="15"/>
      <c r="N24" s="36">
        <f>K24-L24-M24</f>
        <v>0</v>
      </c>
    </row>
    <row r="25" spans="2:14" x14ac:dyDescent="0.2">
      <c r="B25" s="15"/>
      <c r="C25" s="15"/>
      <c r="D25" s="15"/>
      <c r="E25" s="15"/>
      <c r="F25" s="15"/>
      <c r="G25" s="15"/>
      <c r="H25" s="15"/>
      <c r="I25" s="15"/>
      <c r="J25" s="15"/>
      <c r="K25" s="36">
        <f t="shared" si="1"/>
        <v>0</v>
      </c>
      <c r="L25" s="15"/>
      <c r="M25" s="15"/>
      <c r="N25" s="36">
        <f>K25-L25-M25</f>
        <v>0</v>
      </c>
    </row>
    <row r="26" spans="2:14" x14ac:dyDescent="0.2">
      <c r="B26" s="15"/>
      <c r="C26" s="15"/>
      <c r="D26" s="15"/>
      <c r="E26" s="15"/>
      <c r="F26" s="15"/>
      <c r="G26" s="15"/>
      <c r="H26" s="15"/>
      <c r="I26" s="15"/>
      <c r="J26" s="15"/>
      <c r="K26" s="36">
        <f t="shared" si="1"/>
        <v>0</v>
      </c>
      <c r="L26" s="15"/>
      <c r="M26" s="15"/>
      <c r="N26" s="36">
        <f>K26-L26-M26</f>
        <v>0</v>
      </c>
    </row>
    <row r="27" spans="2:14" x14ac:dyDescent="0.2">
      <c r="B27" s="15"/>
      <c r="C27" s="15"/>
      <c r="D27" s="15"/>
      <c r="E27" s="15"/>
      <c r="F27" s="15"/>
      <c r="G27" s="15"/>
      <c r="H27" s="15"/>
      <c r="I27" s="15"/>
      <c r="J27" s="15"/>
      <c r="K27" s="36">
        <f t="shared" si="1"/>
        <v>0</v>
      </c>
      <c r="L27" s="15"/>
      <c r="M27" s="15"/>
      <c r="N27" s="36">
        <f>K27-L27-M27</f>
        <v>0</v>
      </c>
    </row>
    <row r="28" spans="2:14" x14ac:dyDescent="0.2">
      <c r="B28" s="15"/>
      <c r="C28" s="15"/>
      <c r="D28" s="15"/>
      <c r="E28" s="15"/>
      <c r="F28" s="15"/>
      <c r="G28" s="15"/>
      <c r="H28" s="15"/>
      <c r="I28" s="15"/>
      <c r="J28" s="15"/>
      <c r="K28" s="36">
        <f t="shared" si="1"/>
        <v>0</v>
      </c>
      <c r="L28" s="15"/>
      <c r="M28" s="15"/>
      <c r="N28" s="36">
        <f t="shared" si="0"/>
        <v>0</v>
      </c>
    </row>
    <row r="29" spans="2:14" x14ac:dyDescent="0.2">
      <c r="B29" s="15" t="s">
        <v>91</v>
      </c>
      <c r="C29" s="15"/>
      <c r="D29" s="15">
        <v>200000</v>
      </c>
      <c r="E29" s="15"/>
      <c r="F29" s="15">
        <v>-200000</v>
      </c>
      <c r="G29" s="15"/>
      <c r="H29" s="15"/>
      <c r="I29" s="15"/>
      <c r="J29" s="15"/>
      <c r="K29" s="36">
        <f t="shared" ref="K29:K36" si="2">SUM(C29:J29)</f>
        <v>0</v>
      </c>
      <c r="L29" s="15"/>
      <c r="M29" s="15"/>
      <c r="N29" s="36">
        <f t="shared" ref="N29:N36" si="3">K29-L29-M29</f>
        <v>0</v>
      </c>
    </row>
    <row r="30" spans="2:14" x14ac:dyDescent="0.2">
      <c r="B30" s="15"/>
      <c r="C30" s="15"/>
      <c r="D30" s="15"/>
      <c r="E30" s="15"/>
      <c r="F30" s="15"/>
      <c r="G30" s="15"/>
      <c r="H30" s="15"/>
      <c r="I30" s="15"/>
      <c r="J30" s="15"/>
      <c r="K30" s="36">
        <f t="shared" si="2"/>
        <v>0</v>
      </c>
      <c r="L30" s="15"/>
      <c r="M30" s="15"/>
      <c r="N30" s="36">
        <f t="shared" si="3"/>
        <v>0</v>
      </c>
    </row>
    <row r="31" spans="2:14" x14ac:dyDescent="0.2">
      <c r="B31" s="15"/>
      <c r="C31" s="15"/>
      <c r="D31" s="15"/>
      <c r="E31" s="15"/>
      <c r="F31" s="15"/>
      <c r="G31" s="15"/>
      <c r="H31" s="15"/>
      <c r="I31" s="15"/>
      <c r="J31" s="15"/>
      <c r="K31" s="36">
        <f t="shared" si="2"/>
        <v>0</v>
      </c>
      <c r="L31" s="15"/>
      <c r="M31" s="15"/>
      <c r="N31" s="36">
        <f t="shared" si="3"/>
        <v>0</v>
      </c>
    </row>
    <row r="32" spans="2:14" x14ac:dyDescent="0.2">
      <c r="B32" s="15"/>
      <c r="C32" s="15"/>
      <c r="D32" s="15"/>
      <c r="E32" s="15"/>
      <c r="F32" s="15"/>
      <c r="G32" s="15"/>
      <c r="H32" s="15"/>
      <c r="I32" s="15"/>
      <c r="J32" s="15"/>
      <c r="K32" s="36">
        <f t="shared" si="2"/>
        <v>0</v>
      </c>
      <c r="L32" s="15"/>
      <c r="M32" s="15"/>
      <c r="N32" s="36">
        <f t="shared" si="3"/>
        <v>0</v>
      </c>
    </row>
    <row r="33" spans="2:14" x14ac:dyDescent="0.2">
      <c r="B33" s="15"/>
      <c r="C33" s="15"/>
      <c r="D33" s="15"/>
      <c r="E33" s="15"/>
      <c r="F33" s="15"/>
      <c r="G33" s="15"/>
      <c r="H33" s="15"/>
      <c r="I33" s="15"/>
      <c r="J33" s="15"/>
      <c r="K33" s="36">
        <f t="shared" si="2"/>
        <v>0</v>
      </c>
      <c r="L33" s="15"/>
      <c r="M33" s="15"/>
      <c r="N33" s="36">
        <f t="shared" si="3"/>
        <v>0</v>
      </c>
    </row>
    <row r="34" spans="2:14" x14ac:dyDescent="0.2">
      <c r="B34" s="15"/>
      <c r="C34" s="15"/>
      <c r="D34" s="15"/>
      <c r="E34" s="15"/>
      <c r="F34" s="15"/>
      <c r="G34" s="15"/>
      <c r="H34" s="15"/>
      <c r="I34" s="15"/>
      <c r="J34" s="15"/>
      <c r="K34" s="36">
        <f t="shared" si="2"/>
        <v>0</v>
      </c>
      <c r="L34" s="15"/>
      <c r="M34" s="15"/>
      <c r="N34" s="36">
        <f t="shared" si="3"/>
        <v>0</v>
      </c>
    </row>
    <row r="35" spans="2:14" x14ac:dyDescent="0.2">
      <c r="B35" s="15"/>
      <c r="C35" s="15"/>
      <c r="D35" s="15"/>
      <c r="E35" s="15"/>
      <c r="F35" s="15"/>
      <c r="G35" s="15"/>
      <c r="H35" s="15"/>
      <c r="I35" s="15"/>
      <c r="J35" s="15"/>
      <c r="K35" s="36">
        <f t="shared" si="2"/>
        <v>0</v>
      </c>
      <c r="L35" s="15"/>
      <c r="M35" s="15"/>
      <c r="N35" s="36">
        <f t="shared" si="3"/>
        <v>0</v>
      </c>
    </row>
    <row r="36" spans="2:14" x14ac:dyDescent="0.2">
      <c r="B36" s="15"/>
      <c r="C36" s="15"/>
      <c r="D36" s="15"/>
      <c r="E36" s="15"/>
      <c r="F36" s="15"/>
      <c r="G36" s="15"/>
      <c r="H36" s="15"/>
      <c r="I36" s="15"/>
      <c r="J36" s="15"/>
      <c r="K36" s="36">
        <f t="shared" si="2"/>
        <v>0</v>
      </c>
      <c r="L36" s="15"/>
      <c r="M36" s="15"/>
      <c r="N36" s="36">
        <f t="shared" si="3"/>
        <v>0</v>
      </c>
    </row>
    <row r="37" spans="2:14" x14ac:dyDescent="0.2">
      <c r="B37" s="15"/>
      <c r="C37" s="15"/>
      <c r="D37" s="15"/>
      <c r="E37" s="15"/>
      <c r="F37" s="15"/>
      <c r="G37" s="15"/>
      <c r="H37" s="15"/>
      <c r="I37" s="15"/>
      <c r="J37" s="15"/>
      <c r="K37" s="36">
        <f t="shared" si="1"/>
        <v>0</v>
      </c>
      <c r="L37" s="15"/>
      <c r="M37" s="15"/>
      <c r="N37" s="36">
        <f t="shared" si="0"/>
        <v>0</v>
      </c>
    </row>
    <row r="38" spans="2:14" x14ac:dyDescent="0.2">
      <c r="B38" s="15"/>
      <c r="C38" s="15"/>
      <c r="D38" s="15"/>
      <c r="E38" s="15"/>
      <c r="F38" s="15"/>
      <c r="G38" s="15"/>
      <c r="H38" s="15"/>
      <c r="I38" s="15"/>
      <c r="J38" s="15"/>
      <c r="K38" s="36">
        <f t="shared" si="1"/>
        <v>0</v>
      </c>
      <c r="L38" s="15"/>
      <c r="M38" s="15"/>
      <c r="N38" s="36">
        <f t="shared" si="0"/>
        <v>0</v>
      </c>
    </row>
    <row r="39" spans="2:14" x14ac:dyDescent="0.2">
      <c r="B39" s="15"/>
      <c r="C39" s="15"/>
      <c r="D39" s="15"/>
      <c r="E39" s="15"/>
      <c r="F39" s="15"/>
      <c r="G39" s="15"/>
      <c r="H39" s="15"/>
      <c r="I39" s="15"/>
      <c r="J39" s="15"/>
      <c r="K39" s="36">
        <f t="shared" si="1"/>
        <v>0</v>
      </c>
      <c r="L39" s="15"/>
      <c r="M39" s="15"/>
      <c r="N39" s="36">
        <f t="shared" si="0"/>
        <v>0</v>
      </c>
    </row>
    <row r="40" spans="2:14" x14ac:dyDescent="0.2">
      <c r="B40" s="15"/>
      <c r="C40" s="15"/>
      <c r="D40" s="15"/>
      <c r="E40" s="15"/>
      <c r="F40" s="15"/>
      <c r="G40" s="15"/>
      <c r="H40" s="15"/>
      <c r="I40" s="15"/>
      <c r="J40" s="15"/>
      <c r="K40" s="36">
        <f t="shared" si="1"/>
        <v>0</v>
      </c>
      <c r="L40" s="15"/>
      <c r="M40" s="15"/>
      <c r="N40" s="36">
        <f t="shared" si="0"/>
        <v>0</v>
      </c>
    </row>
    <row r="41" spans="2:14" x14ac:dyDescent="0.2">
      <c r="B41" s="15"/>
      <c r="C41" s="15"/>
      <c r="D41" s="15"/>
      <c r="E41" s="15"/>
      <c r="F41" s="15"/>
      <c r="G41" s="15"/>
      <c r="H41" s="15"/>
      <c r="I41" s="15"/>
      <c r="J41" s="15"/>
      <c r="K41" s="36">
        <f t="shared" si="1"/>
        <v>0</v>
      </c>
      <c r="L41" s="15"/>
      <c r="M41" s="15"/>
      <c r="N41" s="36">
        <f t="shared" si="0"/>
        <v>0</v>
      </c>
    </row>
    <row r="42" spans="2:14" x14ac:dyDescent="0.2">
      <c r="B42" s="15"/>
      <c r="C42" s="15"/>
      <c r="D42" s="15"/>
      <c r="E42" s="15"/>
      <c r="F42" s="15"/>
      <c r="G42" s="15"/>
      <c r="H42" s="15"/>
      <c r="I42" s="15"/>
      <c r="J42" s="15"/>
      <c r="K42" s="36">
        <f t="shared" si="1"/>
        <v>0</v>
      </c>
      <c r="L42" s="15"/>
      <c r="M42" s="15"/>
      <c r="N42" s="36">
        <f t="shared" si="0"/>
        <v>0</v>
      </c>
    </row>
    <row r="43" spans="2:14" ht="12" thickBo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37"/>
      <c r="L43" s="16"/>
      <c r="M43" s="16"/>
      <c r="N43" s="37"/>
    </row>
    <row r="44" spans="2:14" ht="15.95" customHeight="1" thickBot="1" x14ac:dyDescent="0.25">
      <c r="B44" s="17" t="s">
        <v>12</v>
      </c>
      <c r="C44" s="18">
        <f t="shared" ref="C44:N44" si="4">SUM(C16:C43)</f>
        <v>300000</v>
      </c>
      <c r="D44" s="18">
        <f t="shared" si="4"/>
        <v>1050000</v>
      </c>
      <c r="E44" s="18">
        <f t="shared" si="4"/>
        <v>-50000</v>
      </c>
      <c r="F44" s="18">
        <f t="shared" si="4"/>
        <v>-200000</v>
      </c>
      <c r="G44" s="18">
        <f t="shared" si="4"/>
        <v>10000</v>
      </c>
      <c r="H44" s="18">
        <f t="shared" si="4"/>
        <v>40000</v>
      </c>
      <c r="I44" s="18">
        <f t="shared" si="4"/>
        <v>0</v>
      </c>
      <c r="J44" s="18">
        <f t="shared" si="4"/>
        <v>150000</v>
      </c>
      <c r="K44" s="18">
        <f t="shared" si="4"/>
        <v>1300000</v>
      </c>
      <c r="L44" s="18">
        <f t="shared" si="4"/>
        <v>715000</v>
      </c>
      <c r="M44" s="19">
        <f t="shared" si="4"/>
        <v>-10000</v>
      </c>
      <c r="N44" s="20">
        <f t="shared" si="4"/>
        <v>595000</v>
      </c>
    </row>
    <row r="46" spans="2:14" x14ac:dyDescent="0.2">
      <c r="C46" s="39" t="s">
        <v>45</v>
      </c>
      <c r="D46" s="39" t="s">
        <v>46</v>
      </c>
      <c r="E46" s="39" t="s">
        <v>47</v>
      </c>
      <c r="F46" s="39" t="s">
        <v>48</v>
      </c>
      <c r="G46" s="39" t="s">
        <v>49</v>
      </c>
      <c r="H46" s="39" t="s">
        <v>50</v>
      </c>
      <c r="I46" s="39" t="s">
        <v>51</v>
      </c>
      <c r="J46" s="39" t="s">
        <v>52</v>
      </c>
      <c r="K46" s="39" t="s">
        <v>53</v>
      </c>
      <c r="L46" s="39" t="s">
        <v>54</v>
      </c>
      <c r="M46" s="39" t="s">
        <v>55</v>
      </c>
      <c r="N46" s="39" t="s">
        <v>58</v>
      </c>
    </row>
    <row r="48" spans="2:14" x14ac:dyDescent="0.2">
      <c r="H48" s="22" t="s">
        <v>81</v>
      </c>
    </row>
  </sheetData>
  <phoneticPr fontId="1" type="noConversion"/>
  <pageMargins left="0.39370078740157483" right="0.39370078740157483" top="0.19685039370078741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0"/>
  <sheetViews>
    <sheetView topLeftCell="A16" workbookViewId="0">
      <selection activeCell="B47" sqref="B47"/>
    </sheetView>
  </sheetViews>
  <sheetFormatPr defaultColWidth="9.140625" defaultRowHeight="12.75" x14ac:dyDescent="0.2"/>
  <cols>
    <col min="1" max="1" width="9.5703125" style="42" customWidth="1"/>
    <col min="2" max="2" width="10.7109375" style="40" customWidth="1"/>
    <col min="3" max="3" width="1.5703125" style="40" customWidth="1"/>
    <col min="4" max="7" width="9.140625" style="40"/>
    <col min="8" max="8" width="9.5703125" style="40" customWidth="1"/>
    <col min="9" max="9" width="9.140625" style="40"/>
    <col min="10" max="10" width="12" style="40" customWidth="1"/>
    <col min="11" max="16384" width="9.140625" style="40"/>
  </cols>
  <sheetData>
    <row r="1" spans="1:4" ht="15.75" x14ac:dyDescent="0.25">
      <c r="A1" s="41" t="s">
        <v>57</v>
      </c>
    </row>
    <row r="3" spans="1:4" x14ac:dyDescent="0.2">
      <c r="B3" s="38" t="s">
        <v>44</v>
      </c>
    </row>
    <row r="5" spans="1:4" x14ac:dyDescent="0.2">
      <c r="A5" s="42" t="s">
        <v>45</v>
      </c>
      <c r="B5" s="48">
        <f>'Anlægsarbejder 2021'!C44*-1</f>
        <v>-300000</v>
      </c>
      <c r="D5" s="40" t="s">
        <v>66</v>
      </c>
    </row>
    <row r="7" spans="1:4" x14ac:dyDescent="0.2">
      <c r="A7" s="42" t="s">
        <v>46</v>
      </c>
      <c r="B7" s="48">
        <f>'Anlægsarbejder 2021'!D44</f>
        <v>1050000</v>
      </c>
      <c r="D7" s="40" t="s">
        <v>61</v>
      </c>
    </row>
    <row r="9" spans="1:4" x14ac:dyDescent="0.2">
      <c r="A9" s="42" t="s">
        <v>47</v>
      </c>
      <c r="B9" s="48">
        <f>'Anlægsarbejder 2021'!E44</f>
        <v>-50000</v>
      </c>
      <c r="D9" s="40" t="s">
        <v>86</v>
      </c>
    </row>
    <row r="11" spans="1:4" x14ac:dyDescent="0.2">
      <c r="A11" s="42" t="s">
        <v>48</v>
      </c>
      <c r="B11" s="48">
        <f>'Anlægsarbejder 2021'!F44</f>
        <v>-200000</v>
      </c>
      <c r="D11" s="40" t="s">
        <v>59</v>
      </c>
    </row>
    <row r="13" spans="1:4" x14ac:dyDescent="0.2">
      <c r="A13" s="42" t="s">
        <v>49</v>
      </c>
      <c r="B13" s="48">
        <f>'Anlægsarbejder 2021'!G44</f>
        <v>10000</v>
      </c>
      <c r="D13" s="40" t="s">
        <v>60</v>
      </c>
    </row>
    <row r="15" spans="1:4" x14ac:dyDescent="0.2">
      <c r="A15" s="42" t="s">
        <v>50</v>
      </c>
      <c r="B15" s="48">
        <f>'Anlægsarbejder 2021'!H44</f>
        <v>40000</v>
      </c>
      <c r="D15" s="40" t="s">
        <v>62</v>
      </c>
    </row>
    <row r="17" spans="1:10" x14ac:dyDescent="0.2">
      <c r="A17" s="42" t="s">
        <v>51</v>
      </c>
      <c r="B17" s="48">
        <f>'Anlægsarbejder 2021'!I44</f>
        <v>0</v>
      </c>
      <c r="D17" s="40" t="s">
        <v>63</v>
      </c>
    </row>
    <row r="19" spans="1:10" x14ac:dyDescent="0.2">
      <c r="A19" s="42" t="s">
        <v>52</v>
      </c>
      <c r="B19" s="48">
        <f>'Anlægsarbejder 2021'!J44</f>
        <v>150000</v>
      </c>
      <c r="D19" s="40" t="s">
        <v>79</v>
      </c>
    </row>
    <row r="21" spans="1:10" x14ac:dyDescent="0.2">
      <c r="A21" s="42" t="s">
        <v>53</v>
      </c>
      <c r="B21" s="48">
        <f>'Anlægsarbejder 2021'!K44</f>
        <v>1300000</v>
      </c>
      <c r="D21" s="40" t="s">
        <v>64</v>
      </c>
    </row>
    <row r="23" spans="1:10" x14ac:dyDescent="0.2">
      <c r="A23" s="42" t="s">
        <v>54</v>
      </c>
      <c r="B23" s="48">
        <f>'Anlægsarbejder 2021'!L44</f>
        <v>715000</v>
      </c>
      <c r="D23" s="40" t="s">
        <v>75</v>
      </c>
    </row>
    <row r="25" spans="1:10" x14ac:dyDescent="0.2">
      <c r="A25" s="42" t="s">
        <v>55</v>
      </c>
      <c r="B25" s="48">
        <f>'Anlægsarbejder 2021'!M44</f>
        <v>-10000</v>
      </c>
      <c r="D25" s="40" t="s">
        <v>65</v>
      </c>
    </row>
    <row r="26" spans="1:10" x14ac:dyDescent="0.2">
      <c r="D26" s="40" t="s">
        <v>80</v>
      </c>
    </row>
    <row r="28" spans="1:10" x14ac:dyDescent="0.2">
      <c r="A28" s="42" t="s">
        <v>58</v>
      </c>
      <c r="B28" s="48">
        <f>'Anlægsarbejder 2021'!N44*-1</f>
        <v>-595000</v>
      </c>
      <c r="D28" s="40" t="s">
        <v>67</v>
      </c>
    </row>
    <row r="29" spans="1:10" ht="12" customHeight="1" x14ac:dyDescent="0.2"/>
    <row r="30" spans="1:10" ht="12" customHeight="1" x14ac:dyDescent="0.2"/>
    <row r="31" spans="1:10" ht="12" customHeight="1" x14ac:dyDescent="0.2">
      <c r="A31" s="46"/>
      <c r="B31" s="45"/>
      <c r="C31" s="45"/>
      <c r="D31" s="45"/>
      <c r="E31" s="45"/>
      <c r="F31" s="45"/>
      <c r="G31" s="45"/>
      <c r="H31" s="45"/>
      <c r="I31" s="45"/>
      <c r="J31" s="45"/>
    </row>
    <row r="34" spans="1:10" x14ac:dyDescent="0.2">
      <c r="A34" s="43" t="s">
        <v>68</v>
      </c>
    </row>
    <row r="36" spans="1:10" x14ac:dyDescent="0.2">
      <c r="A36" s="44" t="s">
        <v>69</v>
      </c>
    </row>
    <row r="38" spans="1:10" x14ac:dyDescent="0.2">
      <c r="A38" s="43" t="s">
        <v>76</v>
      </c>
    </row>
    <row r="40" spans="1:10" x14ac:dyDescent="0.2">
      <c r="A40" s="42">
        <v>721120</v>
      </c>
      <c r="B40" s="49">
        <f>B28</f>
        <v>-595000</v>
      </c>
      <c r="D40" s="40" t="s">
        <v>87</v>
      </c>
    </row>
    <row r="41" spans="1:10" x14ac:dyDescent="0.2">
      <c r="B41" s="50">
        <f>B5</f>
        <v>-300000</v>
      </c>
      <c r="D41" s="40" t="s">
        <v>88</v>
      </c>
    </row>
    <row r="42" spans="1:10" x14ac:dyDescent="0.2">
      <c r="B42" s="49">
        <f>B40-B41</f>
        <v>-295000</v>
      </c>
      <c r="D42" s="52" t="s">
        <v>89</v>
      </c>
    </row>
    <row r="43" spans="1:10" x14ac:dyDescent="0.2">
      <c r="A43" s="46"/>
      <c r="B43" s="45"/>
      <c r="C43" s="45"/>
      <c r="D43" s="45"/>
      <c r="E43" s="45"/>
      <c r="F43" s="45"/>
      <c r="G43" s="45"/>
      <c r="H43" s="45"/>
      <c r="I43" s="45"/>
      <c r="J43" s="45"/>
    </row>
    <row r="45" spans="1:10" x14ac:dyDescent="0.2">
      <c r="A45" s="43" t="s">
        <v>77</v>
      </c>
    </row>
    <row r="47" spans="1:10" x14ac:dyDescent="0.2">
      <c r="A47" s="42" t="s">
        <v>70</v>
      </c>
      <c r="B47" s="49">
        <f>B9</f>
        <v>-50000</v>
      </c>
      <c r="D47" s="40" t="s">
        <v>72</v>
      </c>
    </row>
    <row r="48" spans="1:10" ht="13.5" customHeight="1" x14ac:dyDescent="0.2">
      <c r="B48" s="47">
        <v>200</v>
      </c>
      <c r="D48" s="40" t="s">
        <v>90</v>
      </c>
    </row>
    <row r="49" spans="1:10" x14ac:dyDescent="0.2">
      <c r="B49" s="49">
        <f>SUM(B47:B48)</f>
        <v>-49800</v>
      </c>
      <c r="D49" s="40" t="s">
        <v>71</v>
      </c>
    </row>
    <row r="50" spans="1:10" x14ac:dyDescent="0.2">
      <c r="A50" s="46"/>
      <c r="B50" s="45"/>
      <c r="C50" s="45"/>
      <c r="D50" s="45"/>
      <c r="E50" s="45"/>
      <c r="F50" s="45"/>
      <c r="G50" s="45"/>
      <c r="H50" s="45"/>
      <c r="I50" s="45"/>
      <c r="J50" s="45"/>
    </row>
    <row r="52" spans="1:10" x14ac:dyDescent="0.2">
      <c r="A52" s="43" t="s">
        <v>78</v>
      </c>
    </row>
    <row r="54" spans="1:10" x14ac:dyDescent="0.2">
      <c r="A54" s="42" t="s">
        <v>73</v>
      </c>
      <c r="B54" s="49">
        <f>B11</f>
        <v>-200000</v>
      </c>
      <c r="D54" s="40" t="s">
        <v>74</v>
      </c>
    </row>
    <row r="55" spans="1:10" x14ac:dyDescent="0.2">
      <c r="A55" s="46"/>
      <c r="B55" s="45"/>
      <c r="C55" s="45"/>
      <c r="D55" s="45"/>
      <c r="E55" s="45"/>
      <c r="F55" s="45"/>
      <c r="G55" s="45"/>
      <c r="H55" s="45"/>
      <c r="I55" s="45"/>
      <c r="J55" s="45"/>
    </row>
    <row r="57" spans="1:10" x14ac:dyDescent="0.2">
      <c r="A57" s="43" t="s">
        <v>82</v>
      </c>
    </row>
    <row r="59" spans="1:10" x14ac:dyDescent="0.2">
      <c r="A59" s="42" t="s">
        <v>83</v>
      </c>
      <c r="D59" s="40" t="s">
        <v>84</v>
      </c>
    </row>
    <row r="60" spans="1:10" x14ac:dyDescent="0.2">
      <c r="D60" s="40" t="s">
        <v>85</v>
      </c>
    </row>
  </sheetData>
  <phoneticPr fontId="0" type="noConversion"/>
  <pageMargins left="0.59055118110236227" right="0.39370078740157483" top="0.59055118110236227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Anlægsarbejder 2021</vt:lpstr>
      <vt:lpstr>Resultatdisponering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Landsforeningen</dc:creator>
  <cp:lastModifiedBy>DKJRS</cp:lastModifiedBy>
  <cp:lastPrinted>2019-12-17T11:48:07Z</cp:lastPrinted>
  <dcterms:created xsi:type="dcterms:W3CDTF">2000-11-07T09:38:51Z</dcterms:created>
  <dcterms:modified xsi:type="dcterms:W3CDTF">2022-01-07T09:39:13Z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-1036426222</vt:i4>
  </property>
  <property fmtid="{D5CDD505-2E9C-101B-9397-08002B2CF9AE}" pid="3" name="_EmailSubject">
    <vt:lpwstr>Overskud mv</vt:lpwstr>
  </property>
  <property fmtid="{D5CDD505-2E9C-101B-9397-08002B2CF9AE}" pid="4" name="_AuthorEmail">
    <vt:lpwstr>ad@ab.dk</vt:lpwstr>
  </property>
  <property fmtid="{D5CDD505-2E9C-101B-9397-08002B2CF9AE}" pid="5" name="_AuthorEmailDisplayName">
    <vt:lpwstr>Allan Dalkvist</vt:lpwstr>
  </property>
  <property fmtid="{D5CDD505-2E9C-101B-9397-08002B2CF9AE}" pid="6" name="_ReviewingToolsShownOnce">
    <vt:lpwstr>
    </vt:lpwstr>
  </property>
  <property fmtid="{D5CDD505-2E9C-101B-9397-08002B2CF9AE}" pid="7" name="PwC Document Node Id">
    <vt:lpwstr>21736106</vt:lpwstr>
  </property>
  <property fmtid="{D5CDD505-2E9C-101B-9397-08002B2CF9AE}" pid="8" name="PwC Version Number">
    <vt:lpwstr>3</vt:lpwstr>
  </property>
</Properties>
</file>